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/>
  <mc:AlternateContent xmlns:mc="http://schemas.openxmlformats.org/markup-compatibility/2006">
    <mc:Choice Requires="x15">
      <x15ac:absPath xmlns:x15ac="http://schemas.microsoft.com/office/spreadsheetml/2010/11/ac" url="https://irondrive.sharepoint.com/sites/EMEA_IM_Switzerland/703 RapperswilJona/Operations/Rennleitung/Durchfahrtszeiten_Zeitpläne_Prognosen/2023/"/>
    </mc:Choice>
  </mc:AlternateContent>
  <xr:revisionPtr revIDLastSave="13" documentId="8_{906819A9-23E3-4469-A31B-643813556592}" xr6:coauthVersionLast="47" xr6:coauthVersionMax="47" xr10:uidLastSave="{EDF9C051-3CDB-450D-9D86-387B3536BCD4}"/>
  <bookViews>
    <workbookView xWindow="-28920" yWindow="-120" windowWidth="29040" windowHeight="15840" tabRatio="500" activeTab="1" xr2:uid="{00000000-000D-0000-FFFF-FFFF00000000}"/>
  </bookViews>
  <sheets>
    <sheet name="Eingabe" sheetId="1" r:id="rId1"/>
    <sheet name="Durchgangszeit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D4" i="2"/>
  <c r="H68" i="1" l="1"/>
  <c r="D7" i="2" s="1"/>
  <c r="H69" i="1"/>
  <c r="H70" i="1"/>
  <c r="H71" i="1"/>
  <c r="H72" i="1"/>
  <c r="H73" i="1"/>
  <c r="B27" i="2"/>
  <c r="G68" i="1"/>
  <c r="G69" i="1"/>
  <c r="G70" i="1"/>
  <c r="G71" i="1"/>
  <c r="G72" i="1"/>
  <c r="G73" i="1"/>
  <c r="E4" i="2"/>
  <c r="E8" i="2"/>
  <c r="B21" i="2"/>
  <c r="B22" i="2"/>
  <c r="B23" i="2"/>
  <c r="B24" i="2"/>
  <c r="B25" i="2"/>
  <c r="B26" i="2"/>
  <c r="D8" i="2" l="1"/>
  <c r="D11" i="2" s="1"/>
  <c r="H76" i="1"/>
  <c r="G8" i="2" l="1"/>
  <c r="G11" i="2"/>
  <c r="D12" i="2"/>
  <c r="D13" i="2" l="1"/>
  <c r="G12" i="2"/>
  <c r="D14" i="2" l="1"/>
  <c r="G13" i="2"/>
  <c r="G14" i="2" l="1"/>
  <c r="D15" i="2"/>
  <c r="G15" i="2" l="1"/>
  <c r="D16" i="2"/>
  <c r="G16" i="2" l="1"/>
  <c r="D17" i="2"/>
  <c r="D18" i="2" l="1"/>
  <c r="G17" i="2"/>
  <c r="G18" i="2" l="1"/>
  <c r="D19" i="2"/>
  <c r="G19" i="2" l="1"/>
  <c r="D21" i="2"/>
  <c r="G21" i="2" l="1"/>
  <c r="D22" i="2"/>
  <c r="D23" i="2" l="1"/>
  <c r="G22" i="2"/>
  <c r="G23" i="2" l="1"/>
  <c r="D24" i="2"/>
  <c r="G24" i="2" l="1"/>
  <c r="D25" i="2"/>
  <c r="G25" i="2" l="1"/>
  <c r="D26" i="2"/>
  <c r="D27" i="2" l="1"/>
  <c r="G26" i="2"/>
  <c r="G27" i="2" l="1"/>
  <c r="D28" i="2"/>
  <c r="G28" i="2" l="1"/>
  <c r="D31" i="2"/>
  <c r="D37" i="2" l="1"/>
  <c r="G37" i="2" s="1"/>
  <c r="D36" i="2"/>
  <c r="G36" i="2" s="1"/>
  <c r="D43" i="2"/>
  <c r="G43" i="2" s="1"/>
  <c r="D42" i="2"/>
  <c r="G42" i="2" s="1"/>
  <c r="G31" i="2"/>
  <c r="D46" i="2"/>
  <c r="G46" i="2" s="1"/>
  <c r="D34" i="2"/>
  <c r="G34" i="2" s="1"/>
  <c r="D41" i="2"/>
  <c r="G41" i="2" s="1"/>
  <c r="D35" i="2"/>
  <c r="G35" i="2" s="1"/>
  <c r="D39" i="2"/>
  <c r="G39" i="2" s="1"/>
  <c r="D32" i="2"/>
  <c r="G32" i="2" s="1"/>
  <c r="D33" i="2"/>
  <c r="G33" i="2" s="1"/>
  <c r="D47" i="2"/>
  <c r="G47" i="2" s="1"/>
  <c r="D45" i="2"/>
  <c r="G45" i="2" s="1"/>
  <c r="D44" i="2"/>
  <c r="G44" i="2" s="1"/>
  <c r="D48" i="2"/>
  <c r="G48" i="2" s="1"/>
  <c r="D38" i="2"/>
  <c r="G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Tobias Grenacher</author>
  </authors>
  <commentList>
    <comment ref="C65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>Bitte Namen und Vornamen eintragen</t>
        </r>
      </text>
    </comment>
    <comment ref="F66" authorId="0" shapeId="0" xr:uid="{00000000-0006-0000-0000-000002000000}">
      <text>
        <r>
          <rPr>
            <b/>
            <sz val="9"/>
            <color indexed="81"/>
            <rFont val="Verdana"/>
            <family val="2"/>
          </rPr>
          <t>Bitte Startnummer eintragen oder leer lassen</t>
        </r>
      </text>
    </comment>
    <comment ref="C68" authorId="0" shapeId="0" xr:uid="{00000000-0006-0000-0000-000003000000}">
      <text>
        <r>
          <rPr>
            <b/>
            <sz val="9"/>
            <color indexed="81"/>
            <rFont val="Verdana"/>
            <family val="2"/>
          </rPr>
          <t>Bitte Startzeit eintragen oder aus Liste auswählen</t>
        </r>
      </text>
    </comment>
    <comment ref="C69" authorId="0" shapeId="0" xr:uid="{00000000-0006-0000-0000-000004000000}">
      <text>
        <r>
          <rPr>
            <b/>
            <sz val="9"/>
            <color indexed="81"/>
            <rFont val="Verdana"/>
            <family val="2"/>
          </rPr>
          <t>Bitte Schwimmzeit eintragen oder aus Liste auswählen</t>
        </r>
        <r>
          <rPr>
            <sz val="9"/>
            <color indexed="81"/>
            <rFont val="Verdana"/>
            <family val="2"/>
          </rPr>
          <t xml:space="preserve">
</t>
        </r>
      </text>
    </comment>
    <comment ref="E70" authorId="0" shapeId="0" xr:uid="{00000000-0006-0000-0000-000005000000}">
      <text>
        <r>
          <rPr>
            <b/>
            <sz val="9"/>
            <color indexed="81"/>
            <rFont val="Verdana"/>
            <family val="2"/>
          </rPr>
          <t>Wie viele Minuten brauche ich für den ersten Wechsel?</t>
        </r>
      </text>
    </comment>
    <comment ref="C71" authorId="0" shapeId="0" xr:uid="{00000000-0006-0000-0000-000006000000}">
      <text>
        <r>
          <rPr>
            <b/>
            <sz val="9"/>
            <color indexed="81"/>
            <rFont val="Verdana"/>
            <family val="2"/>
          </rPr>
          <t>Bitte Radzeit eintragen oder aus Liste auswählen</t>
        </r>
      </text>
    </comment>
    <comment ref="E72" authorId="0" shapeId="0" xr:uid="{00000000-0006-0000-0000-000007000000}">
      <text>
        <r>
          <rPr>
            <b/>
            <sz val="9"/>
            <color indexed="81"/>
            <rFont val="Verdana"/>
            <family val="2"/>
          </rPr>
          <t>Wie viele Minuten brauche ich für den zweiten Wechsel?</t>
        </r>
        <r>
          <rPr>
            <sz val="9"/>
            <color indexed="81"/>
            <rFont val="Verdana"/>
            <family val="2"/>
          </rPr>
          <t xml:space="preserve">
</t>
        </r>
      </text>
    </comment>
    <comment ref="C73" authorId="0" shapeId="0" xr:uid="{00000000-0006-0000-0000-000008000000}">
      <text>
        <r>
          <rPr>
            <b/>
            <sz val="9"/>
            <color indexed="81"/>
            <rFont val="Verdana"/>
            <family val="2"/>
          </rPr>
          <t>Bitte Laufzeit eintragen oder aus Liste wählen</t>
        </r>
      </text>
    </comment>
    <comment ref="C75" authorId="0" shapeId="0" xr:uid="{00000000-0006-0000-0000-000009000000}">
      <text>
        <r>
          <rPr>
            <b/>
            <sz val="9"/>
            <color indexed="81"/>
            <rFont val="Verdana"/>
            <family val="2"/>
          </rPr>
          <t xml:space="preserve">Um die Durchfahrtszeiten zu sehen und auszudrucken, bitte ins Tabellenblatt Durchgangszeiten wechseln!
</t>
        </r>
      </text>
    </comment>
  </commentList>
</comments>
</file>

<file path=xl/sharedStrings.xml><?xml version="1.0" encoding="utf-8"?>
<sst xmlns="http://schemas.openxmlformats.org/spreadsheetml/2006/main" count="72" uniqueCount="44">
  <si>
    <t>Name</t>
  </si>
  <si>
    <t>Startnummer</t>
  </si>
  <si>
    <t>Startzeit</t>
  </si>
  <si>
    <t>Uhr</t>
  </si>
  <si>
    <t>min</t>
  </si>
  <si>
    <t>Schwimmzeit</t>
  </si>
  <si>
    <t>h</t>
  </si>
  <si>
    <t>Wechsel 1</t>
  </si>
  <si>
    <t>Radzeit</t>
  </si>
  <si>
    <t>Wechsel 2</t>
  </si>
  <si>
    <t>Laufzeit</t>
  </si>
  <si>
    <t>Ausrechnen!</t>
  </si>
  <si>
    <t>Schwimmstrecke</t>
  </si>
  <si>
    <t>Km</t>
  </si>
  <si>
    <t>Durchgangszeit</t>
  </si>
  <si>
    <t>Renndauer</t>
  </si>
  <si>
    <t>Start im Obersee</t>
  </si>
  <si>
    <t>Ausfahrt Wechselzone</t>
  </si>
  <si>
    <t>Witches Hill (Schmerikon)</t>
  </si>
  <si>
    <t>The Beast (Neuhaus)</t>
  </si>
  <si>
    <t>Goldingen</t>
  </si>
  <si>
    <t>Laupen</t>
  </si>
  <si>
    <t>Ermenswil</t>
  </si>
  <si>
    <t>Eschenbach</t>
  </si>
  <si>
    <t>Einfahrt Wechselzone</t>
  </si>
  <si>
    <t>Beginn Laufstrecke</t>
  </si>
  <si>
    <t>Ziel</t>
  </si>
  <si>
    <t>Goldingen</t>
    <phoneticPr fontId="3"/>
  </si>
  <si>
    <t>Laufstrecke 1. Runde</t>
    <phoneticPr fontId="3"/>
  </si>
  <si>
    <t>Radstrecke 1. Runde</t>
    <phoneticPr fontId="3"/>
  </si>
  <si>
    <t>Radstrecke 2. Runde</t>
    <phoneticPr fontId="3"/>
  </si>
  <si>
    <t>Durchgang Zielgelände(Start 2. Runde)</t>
  </si>
  <si>
    <t>Durchgangszeitenprognose</t>
  </si>
  <si>
    <t>Schwimmausstieg / Einlauf Wechselzone</t>
  </si>
  <si>
    <t>Roundabout Hot Spot (Rapperswil-Jona)</t>
  </si>
  <si>
    <t>Roundabout /Wendepunkt (Start 2.Runde)</t>
  </si>
  <si>
    <t>Busskirch Station</t>
  </si>
  <si>
    <t>Stampf Station</t>
  </si>
  <si>
    <t>Water Station</t>
  </si>
  <si>
    <t>Fishmarket Station</t>
  </si>
  <si>
    <t>Stairway to heaven</t>
  </si>
  <si>
    <t>Kapuziner Station</t>
  </si>
  <si>
    <t>Laufstrecke 2. Runde</t>
  </si>
  <si>
    <t>Strandweg Water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</si>
</sst>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15"/>
      <name val="Verdana"/>
      <family val="2"/>
    </font>
    <font>
      <b/>
      <sz val="17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2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0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20" fontId="1" fillId="5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20" fontId="1" fillId="7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20" fontId="2" fillId="8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5" xfId="0" applyFill="1" applyBorder="1"/>
    <xf numFmtId="0" fontId="0" fillId="4" borderId="0" xfId="0" applyFill="1"/>
    <xf numFmtId="1" fontId="0" fillId="4" borderId="0" xfId="0" applyNumberFormat="1" applyFill="1"/>
    <xf numFmtId="0" fontId="0" fillId="4" borderId="6" xfId="0" applyFill="1" applyBorder="1"/>
    <xf numFmtId="0" fontId="1" fillId="3" borderId="0" xfId="0" applyFont="1" applyFill="1"/>
    <xf numFmtId="1" fontId="1" fillId="3" borderId="0" xfId="0" applyNumberFormat="1" applyFont="1" applyFill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4" borderId="0" xfId="0" applyFont="1" applyFill="1"/>
    <xf numFmtId="0" fontId="1" fillId="4" borderId="0" xfId="0" applyFont="1" applyFill="1" applyProtection="1">
      <protection locked="0"/>
    </xf>
    <xf numFmtId="1" fontId="1" fillId="4" borderId="0" xfId="0" applyNumberFormat="1" applyFont="1" applyFill="1" applyProtection="1">
      <protection locked="0"/>
    </xf>
    <xf numFmtId="0" fontId="0" fillId="4" borderId="7" xfId="0" applyFill="1" applyBorder="1"/>
    <xf numFmtId="0" fontId="0" fillId="4" borderId="8" xfId="0" applyFill="1" applyBorder="1"/>
    <xf numFmtId="0" fontId="1" fillId="9" borderId="9" xfId="0" applyFont="1" applyFill="1" applyBorder="1" applyAlignment="1">
      <alignment horizontal="center"/>
    </xf>
    <xf numFmtId="1" fontId="0" fillId="4" borderId="8" xfId="0" applyNumberFormat="1" applyFill="1" applyBorder="1"/>
    <xf numFmtId="0" fontId="0" fillId="4" borderId="10" xfId="0" applyFill="1" applyBorder="1"/>
    <xf numFmtId="0" fontId="0" fillId="2" borderId="0" xfId="0" applyFill="1"/>
    <xf numFmtId="1" fontId="0" fillId="2" borderId="0" xfId="0" applyNumberFormat="1" applyFill="1"/>
    <xf numFmtId="20" fontId="0" fillId="2" borderId="0" xfId="0" applyNumberFormat="1" applyFill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62</xdr:row>
      <xdr:rowOff>0</xdr:rowOff>
    </xdr:from>
    <xdr:to>
      <xdr:col>8</xdr:col>
      <xdr:colOff>123847</xdr:colOff>
      <xdr:row>62</xdr:row>
      <xdr:rowOff>1436825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A834D0-E414-4D33-ACBC-9CC872173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170962"/>
          <a:ext cx="3354288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806462</xdr:colOff>
      <xdr:row>0</xdr:row>
      <xdr:rowOff>165100</xdr:rowOff>
    </xdr:from>
    <xdr:to>
      <xdr:col>6</xdr:col>
      <xdr:colOff>1303250</xdr:colOff>
      <xdr:row>0</xdr:row>
      <xdr:rowOff>1605100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B8A64BE-9678-406B-84CB-EFD92BC45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562" y="165100"/>
          <a:ext cx="3354288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5"/>
  <sheetViews>
    <sheetView topLeftCell="A62" zoomScale="130" zoomScaleNormal="100" workbookViewId="0">
      <selection activeCell="C69" sqref="C69"/>
    </sheetView>
  </sheetViews>
  <sheetFormatPr baseColWidth="10" defaultRowHeight="13.5" x14ac:dyDescent="0.3"/>
  <cols>
    <col min="1" max="1" width="1.765625" customWidth="1"/>
    <col min="2" max="2" width="13.23046875" customWidth="1"/>
    <col min="4" max="4" width="3.61328125" customWidth="1"/>
    <col min="5" max="5" width="6.3828125" style="1" customWidth="1"/>
    <col min="6" max="6" width="4.84375" customWidth="1"/>
    <col min="7" max="8" width="10.765625" hidden="1" customWidth="1"/>
    <col min="9" max="9" width="1.765625" customWidth="1"/>
  </cols>
  <sheetData>
    <row r="1" spans="1:9" ht="14" hidden="1" thickTop="1" x14ac:dyDescent="0.3">
      <c r="A1" s="35"/>
      <c r="B1" s="36">
        <v>0</v>
      </c>
      <c r="C1" s="36"/>
      <c r="D1" s="36"/>
      <c r="E1" s="37"/>
      <c r="F1" s="36"/>
      <c r="G1" s="36"/>
      <c r="H1" s="36"/>
      <c r="I1" s="38"/>
    </row>
    <row r="2" spans="1:9" hidden="1" x14ac:dyDescent="0.3">
      <c r="A2" s="39"/>
      <c r="B2">
        <v>1</v>
      </c>
      <c r="I2" s="40"/>
    </row>
    <row r="3" spans="1:9" hidden="1" x14ac:dyDescent="0.3">
      <c r="A3" s="39"/>
      <c r="B3">
        <v>2</v>
      </c>
      <c r="I3" s="40"/>
    </row>
    <row r="4" spans="1:9" hidden="1" x14ac:dyDescent="0.3">
      <c r="A4" s="39"/>
      <c r="B4">
        <v>3</v>
      </c>
      <c r="I4" s="40"/>
    </row>
    <row r="5" spans="1:9" hidden="1" x14ac:dyDescent="0.3">
      <c r="A5" s="39"/>
      <c r="B5">
        <v>4</v>
      </c>
      <c r="I5" s="40"/>
    </row>
    <row r="6" spans="1:9" hidden="1" x14ac:dyDescent="0.3">
      <c r="A6" s="39"/>
      <c r="B6">
        <v>5</v>
      </c>
      <c r="I6" s="40"/>
    </row>
    <row r="7" spans="1:9" hidden="1" x14ac:dyDescent="0.3">
      <c r="A7" s="39"/>
      <c r="B7">
        <v>6</v>
      </c>
      <c r="I7" s="40"/>
    </row>
    <row r="8" spans="1:9" hidden="1" x14ac:dyDescent="0.3">
      <c r="A8" s="39"/>
      <c r="B8">
        <v>7</v>
      </c>
      <c r="I8" s="40"/>
    </row>
    <row r="9" spans="1:9" hidden="1" x14ac:dyDescent="0.3">
      <c r="A9" s="39"/>
      <c r="B9">
        <v>8</v>
      </c>
      <c r="I9" s="40"/>
    </row>
    <row r="10" spans="1:9" hidden="1" x14ac:dyDescent="0.3">
      <c r="A10" s="39"/>
      <c r="B10">
        <v>9</v>
      </c>
      <c r="I10" s="40"/>
    </row>
    <row r="11" spans="1:9" hidden="1" x14ac:dyDescent="0.3">
      <c r="A11" s="39"/>
      <c r="B11">
        <v>10</v>
      </c>
      <c r="I11" s="40"/>
    </row>
    <row r="12" spans="1:9" hidden="1" x14ac:dyDescent="0.3">
      <c r="A12" s="39"/>
      <c r="B12">
        <v>11</v>
      </c>
      <c r="I12" s="40"/>
    </row>
    <row r="13" spans="1:9" hidden="1" x14ac:dyDescent="0.3">
      <c r="A13" s="39"/>
      <c r="B13">
        <v>12</v>
      </c>
      <c r="I13" s="40"/>
    </row>
    <row r="14" spans="1:9" hidden="1" x14ac:dyDescent="0.3">
      <c r="A14" s="39"/>
      <c r="B14">
        <v>13</v>
      </c>
      <c r="I14" s="40"/>
    </row>
    <row r="15" spans="1:9" hidden="1" x14ac:dyDescent="0.3">
      <c r="A15" s="39"/>
      <c r="B15">
        <v>14</v>
      </c>
      <c r="I15" s="40"/>
    </row>
    <row r="16" spans="1:9" hidden="1" x14ac:dyDescent="0.3">
      <c r="A16" s="39"/>
      <c r="B16">
        <v>15</v>
      </c>
      <c r="I16" s="40"/>
    </row>
    <row r="17" spans="1:9" hidden="1" x14ac:dyDescent="0.3">
      <c r="A17" s="39"/>
      <c r="B17">
        <v>16</v>
      </c>
      <c r="I17" s="40"/>
    </row>
    <row r="18" spans="1:9" hidden="1" x14ac:dyDescent="0.3">
      <c r="A18" s="39"/>
      <c r="B18">
        <v>17</v>
      </c>
      <c r="I18" s="40"/>
    </row>
    <row r="19" spans="1:9" hidden="1" x14ac:dyDescent="0.3">
      <c r="A19" s="39"/>
      <c r="B19">
        <v>18</v>
      </c>
      <c r="I19" s="40"/>
    </row>
    <row r="20" spans="1:9" hidden="1" x14ac:dyDescent="0.3">
      <c r="A20" s="39"/>
      <c r="B20">
        <v>19</v>
      </c>
      <c r="I20" s="40"/>
    </row>
    <row r="21" spans="1:9" hidden="1" x14ac:dyDescent="0.3">
      <c r="A21" s="39"/>
      <c r="B21">
        <v>20</v>
      </c>
      <c r="I21" s="40"/>
    </row>
    <row r="22" spans="1:9" hidden="1" x14ac:dyDescent="0.3">
      <c r="A22" s="39"/>
      <c r="B22">
        <v>21</v>
      </c>
      <c r="I22" s="40"/>
    </row>
    <row r="23" spans="1:9" hidden="1" x14ac:dyDescent="0.3">
      <c r="A23" s="39"/>
      <c r="B23">
        <v>22</v>
      </c>
      <c r="I23" s="40"/>
    </row>
    <row r="24" spans="1:9" hidden="1" x14ac:dyDescent="0.3">
      <c r="A24" s="39"/>
      <c r="B24">
        <v>23</v>
      </c>
      <c r="I24" s="40"/>
    </row>
    <row r="25" spans="1:9" hidden="1" x14ac:dyDescent="0.3">
      <c r="A25" s="39"/>
      <c r="B25">
        <v>24</v>
      </c>
      <c r="I25" s="40"/>
    </row>
    <row r="26" spans="1:9" hidden="1" x14ac:dyDescent="0.3">
      <c r="A26" s="39"/>
      <c r="B26">
        <v>25</v>
      </c>
      <c r="I26" s="40"/>
    </row>
    <row r="27" spans="1:9" hidden="1" x14ac:dyDescent="0.3">
      <c r="A27" s="39"/>
      <c r="B27">
        <v>26</v>
      </c>
      <c r="I27" s="40"/>
    </row>
    <row r="28" spans="1:9" hidden="1" x14ac:dyDescent="0.3">
      <c r="A28" s="39"/>
      <c r="B28">
        <v>27</v>
      </c>
      <c r="I28" s="40"/>
    </row>
    <row r="29" spans="1:9" hidden="1" x14ac:dyDescent="0.3">
      <c r="A29" s="39"/>
      <c r="B29">
        <v>28</v>
      </c>
      <c r="I29" s="40"/>
    </row>
    <row r="30" spans="1:9" hidden="1" x14ac:dyDescent="0.3">
      <c r="A30" s="39"/>
      <c r="B30">
        <v>29</v>
      </c>
      <c r="I30" s="40"/>
    </row>
    <row r="31" spans="1:9" hidden="1" x14ac:dyDescent="0.3">
      <c r="A31" s="39"/>
      <c r="B31">
        <v>30</v>
      </c>
      <c r="I31" s="40"/>
    </row>
    <row r="32" spans="1:9" hidden="1" x14ac:dyDescent="0.3">
      <c r="A32" s="39"/>
      <c r="B32">
        <v>31</v>
      </c>
      <c r="I32" s="40"/>
    </row>
    <row r="33" spans="1:9" hidden="1" x14ac:dyDescent="0.3">
      <c r="A33" s="39"/>
      <c r="B33">
        <v>32</v>
      </c>
      <c r="I33" s="40"/>
    </row>
    <row r="34" spans="1:9" hidden="1" x14ac:dyDescent="0.3">
      <c r="A34" s="39"/>
      <c r="B34">
        <v>33</v>
      </c>
      <c r="I34" s="40"/>
    </row>
    <row r="35" spans="1:9" hidden="1" x14ac:dyDescent="0.3">
      <c r="A35" s="39"/>
      <c r="B35">
        <v>34</v>
      </c>
      <c r="I35" s="40"/>
    </row>
    <row r="36" spans="1:9" hidden="1" x14ac:dyDescent="0.3">
      <c r="A36" s="39"/>
      <c r="B36">
        <v>35</v>
      </c>
      <c r="I36" s="40"/>
    </row>
    <row r="37" spans="1:9" hidden="1" x14ac:dyDescent="0.3">
      <c r="A37" s="39"/>
      <c r="B37">
        <v>36</v>
      </c>
      <c r="I37" s="40"/>
    </row>
    <row r="38" spans="1:9" hidden="1" x14ac:dyDescent="0.3">
      <c r="A38" s="39"/>
      <c r="B38">
        <v>37</v>
      </c>
      <c r="I38" s="40"/>
    </row>
    <row r="39" spans="1:9" hidden="1" x14ac:dyDescent="0.3">
      <c r="A39" s="39"/>
      <c r="B39">
        <v>38</v>
      </c>
      <c r="I39" s="40"/>
    </row>
    <row r="40" spans="1:9" hidden="1" x14ac:dyDescent="0.3">
      <c r="A40" s="39"/>
      <c r="B40">
        <v>39</v>
      </c>
      <c r="I40" s="40"/>
    </row>
    <row r="41" spans="1:9" hidden="1" x14ac:dyDescent="0.3">
      <c r="A41" s="39"/>
      <c r="B41">
        <v>40</v>
      </c>
      <c r="I41" s="40"/>
    </row>
    <row r="42" spans="1:9" hidden="1" x14ac:dyDescent="0.3">
      <c r="A42" s="39"/>
      <c r="B42">
        <v>41</v>
      </c>
      <c r="I42" s="40"/>
    </row>
    <row r="43" spans="1:9" hidden="1" x14ac:dyDescent="0.3">
      <c r="A43" s="39"/>
      <c r="B43">
        <v>42</v>
      </c>
      <c r="I43" s="40"/>
    </row>
    <row r="44" spans="1:9" hidden="1" x14ac:dyDescent="0.3">
      <c r="A44" s="39"/>
      <c r="B44">
        <v>43</v>
      </c>
      <c r="I44" s="40"/>
    </row>
    <row r="45" spans="1:9" hidden="1" x14ac:dyDescent="0.3">
      <c r="A45" s="39"/>
      <c r="B45">
        <v>44</v>
      </c>
      <c r="I45" s="40"/>
    </row>
    <row r="46" spans="1:9" hidden="1" x14ac:dyDescent="0.3">
      <c r="A46" s="39"/>
      <c r="B46">
        <v>45</v>
      </c>
      <c r="I46" s="40"/>
    </row>
    <row r="47" spans="1:9" hidden="1" x14ac:dyDescent="0.3">
      <c r="A47" s="39"/>
      <c r="B47">
        <v>46</v>
      </c>
      <c r="I47" s="40"/>
    </row>
    <row r="48" spans="1:9" hidden="1" x14ac:dyDescent="0.3">
      <c r="A48" s="39"/>
      <c r="B48">
        <v>47</v>
      </c>
      <c r="I48" s="40"/>
    </row>
    <row r="49" spans="1:29" hidden="1" x14ac:dyDescent="0.3">
      <c r="A49" s="39"/>
      <c r="B49">
        <v>48</v>
      </c>
      <c r="I49" s="40"/>
    </row>
    <row r="50" spans="1:29" hidden="1" x14ac:dyDescent="0.3">
      <c r="A50" s="39"/>
      <c r="B50">
        <v>49</v>
      </c>
      <c r="I50" s="40"/>
    </row>
    <row r="51" spans="1:29" hidden="1" x14ac:dyDescent="0.3">
      <c r="A51" s="39"/>
      <c r="B51">
        <v>50</v>
      </c>
      <c r="I51" s="40"/>
    </row>
    <row r="52" spans="1:29" hidden="1" x14ac:dyDescent="0.3">
      <c r="A52" s="39"/>
      <c r="B52">
        <v>51</v>
      </c>
      <c r="I52" s="40"/>
    </row>
    <row r="53" spans="1:29" hidden="1" x14ac:dyDescent="0.3">
      <c r="A53" s="39"/>
      <c r="B53">
        <v>52</v>
      </c>
      <c r="I53" s="40"/>
    </row>
    <row r="54" spans="1:29" hidden="1" x14ac:dyDescent="0.3">
      <c r="A54" s="39"/>
      <c r="B54">
        <v>53</v>
      </c>
      <c r="I54" s="40"/>
    </row>
    <row r="55" spans="1:29" hidden="1" x14ac:dyDescent="0.3">
      <c r="A55" s="39"/>
      <c r="B55">
        <v>54</v>
      </c>
      <c r="I55" s="40"/>
    </row>
    <row r="56" spans="1:29" hidden="1" x14ac:dyDescent="0.3">
      <c r="A56" s="39"/>
      <c r="B56">
        <v>55</v>
      </c>
      <c r="I56" s="40"/>
    </row>
    <row r="57" spans="1:29" hidden="1" x14ac:dyDescent="0.3">
      <c r="A57" s="39"/>
      <c r="B57">
        <v>56</v>
      </c>
      <c r="I57" s="40"/>
    </row>
    <row r="58" spans="1:29" hidden="1" x14ac:dyDescent="0.3">
      <c r="A58" s="39"/>
      <c r="B58">
        <v>57</v>
      </c>
      <c r="I58" s="40"/>
    </row>
    <row r="59" spans="1:29" hidden="1" x14ac:dyDescent="0.3">
      <c r="A59" s="39"/>
      <c r="B59">
        <v>58</v>
      </c>
      <c r="I59" s="40"/>
    </row>
    <row r="60" spans="1:29" hidden="1" x14ac:dyDescent="0.3">
      <c r="A60" s="39"/>
      <c r="B60">
        <v>59</v>
      </c>
      <c r="I60" s="40"/>
    </row>
    <row r="61" spans="1:29" hidden="1" x14ac:dyDescent="0.3">
      <c r="A61" s="39"/>
      <c r="B61">
        <v>60</v>
      </c>
      <c r="I61" s="40"/>
    </row>
    <row r="62" spans="1:29" x14ac:dyDescent="0.3">
      <c r="A62" s="39"/>
      <c r="I62" s="40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</row>
    <row r="63" spans="1:29" ht="159" customHeight="1" x14ac:dyDescent="0.3">
      <c r="A63" s="39"/>
      <c r="I63" s="40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</row>
    <row r="64" spans="1:29" ht="12" customHeight="1" x14ac:dyDescent="0.3">
      <c r="A64" s="41"/>
      <c r="B64" s="42"/>
      <c r="C64" s="42"/>
      <c r="D64" s="42"/>
      <c r="E64" s="43"/>
      <c r="F64" s="42"/>
      <c r="G64" s="42"/>
      <c r="H64" s="42"/>
      <c r="I64" s="44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spans="1:29" x14ac:dyDescent="0.3">
      <c r="A65" s="41"/>
      <c r="B65" s="45" t="s">
        <v>0</v>
      </c>
      <c r="C65" s="64"/>
      <c r="D65" s="65"/>
      <c r="E65" s="65"/>
      <c r="F65" s="65"/>
      <c r="I65" s="44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</row>
    <row r="66" spans="1:29" x14ac:dyDescent="0.3">
      <c r="A66" s="41"/>
      <c r="B66" s="45" t="s">
        <v>1</v>
      </c>
      <c r="C66" s="45"/>
      <c r="D66" s="45"/>
      <c r="E66" s="46"/>
      <c r="F66" s="47">
        <v>1</v>
      </c>
      <c r="I66" s="44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</row>
    <row r="67" spans="1:29" x14ac:dyDescent="0.3">
      <c r="A67" s="41"/>
      <c r="B67" s="45"/>
      <c r="C67" s="45"/>
      <c r="D67" s="45"/>
      <c r="E67" s="46"/>
      <c r="F67" s="45"/>
      <c r="I67" s="44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</row>
    <row r="68" spans="1:29" x14ac:dyDescent="0.3">
      <c r="A68" s="41"/>
      <c r="B68" s="45" t="s">
        <v>2</v>
      </c>
      <c r="C68" s="48">
        <v>7</v>
      </c>
      <c r="D68" s="45" t="s">
        <v>3</v>
      </c>
      <c r="E68" s="49"/>
      <c r="F68" s="45" t="s">
        <v>4</v>
      </c>
      <c r="G68">
        <f t="shared" ref="G68:G73" si="0">C68*60+E68</f>
        <v>420</v>
      </c>
      <c r="H68">
        <f t="shared" ref="H68:H73" si="1">C68/24+E68/1440</f>
        <v>0.29166666666666669</v>
      </c>
      <c r="I68" s="44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1:29" x14ac:dyDescent="0.3">
      <c r="A69" s="41"/>
      <c r="B69" s="45" t="s">
        <v>5</v>
      </c>
      <c r="C69" s="48"/>
      <c r="D69" s="45" t="s">
        <v>6</v>
      </c>
      <c r="E69" s="49"/>
      <c r="F69" s="45" t="s">
        <v>4</v>
      </c>
      <c r="G69">
        <f t="shared" si="0"/>
        <v>0</v>
      </c>
      <c r="H69">
        <f t="shared" si="1"/>
        <v>0</v>
      </c>
      <c r="I69" s="44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1:29" x14ac:dyDescent="0.3">
      <c r="A70" s="41"/>
      <c r="B70" s="45" t="s">
        <v>7</v>
      </c>
      <c r="C70" s="45"/>
      <c r="D70" s="45"/>
      <c r="E70" s="49"/>
      <c r="F70" s="45" t="s">
        <v>4</v>
      </c>
      <c r="G70">
        <f t="shared" si="0"/>
        <v>0</v>
      </c>
      <c r="H70">
        <f t="shared" si="1"/>
        <v>0</v>
      </c>
      <c r="I70" s="44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1:29" x14ac:dyDescent="0.3">
      <c r="A71" s="41"/>
      <c r="B71" s="45" t="s">
        <v>8</v>
      </c>
      <c r="C71" s="48"/>
      <c r="D71" s="45" t="s">
        <v>6</v>
      </c>
      <c r="E71" s="49"/>
      <c r="F71" s="45" t="s">
        <v>4</v>
      </c>
      <c r="G71">
        <f t="shared" si="0"/>
        <v>0</v>
      </c>
      <c r="H71">
        <f t="shared" si="1"/>
        <v>0</v>
      </c>
      <c r="I71" s="44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1:29" x14ac:dyDescent="0.3">
      <c r="A72" s="41"/>
      <c r="B72" s="45" t="s">
        <v>9</v>
      </c>
      <c r="C72" s="45"/>
      <c r="D72" s="45"/>
      <c r="E72" s="49"/>
      <c r="F72" s="45" t="s">
        <v>4</v>
      </c>
      <c r="G72">
        <f t="shared" si="0"/>
        <v>0</v>
      </c>
      <c r="H72">
        <f t="shared" si="1"/>
        <v>0</v>
      </c>
      <c r="I72" s="44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spans="1:29" x14ac:dyDescent="0.3">
      <c r="A73" s="41"/>
      <c r="B73" s="45" t="s">
        <v>10</v>
      </c>
      <c r="C73" s="48"/>
      <c r="D73" s="45" t="s">
        <v>6</v>
      </c>
      <c r="E73" s="49"/>
      <c r="F73" s="45" t="s">
        <v>4</v>
      </c>
      <c r="G73">
        <f t="shared" si="0"/>
        <v>0</v>
      </c>
      <c r="H73">
        <f t="shared" si="1"/>
        <v>0</v>
      </c>
      <c r="I73" s="44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29" ht="14" thickBot="1" x14ac:dyDescent="0.35">
      <c r="A74" s="41"/>
      <c r="B74" s="50"/>
      <c r="C74" s="51"/>
      <c r="D74" s="50"/>
      <c r="E74" s="52"/>
      <c r="F74" s="50"/>
      <c r="I74" s="44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  <row r="75" spans="1:29" ht="15" customHeight="1" thickBot="1" x14ac:dyDescent="0.35">
      <c r="A75" s="53"/>
      <c r="B75" s="54"/>
      <c r="C75" s="55" t="s">
        <v>11</v>
      </c>
      <c r="D75" s="54"/>
      <c r="E75" s="56"/>
      <c r="F75" s="54"/>
      <c r="G75" s="54"/>
      <c r="H75" s="54"/>
      <c r="I75" s="57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</row>
    <row r="76" spans="1:29" ht="14" thickTop="1" x14ac:dyDescent="0.3">
      <c r="A76" s="58"/>
      <c r="B76" s="58"/>
      <c r="C76" s="58"/>
      <c r="D76" s="58"/>
      <c r="E76" s="59"/>
      <c r="F76" s="58"/>
      <c r="G76" s="58"/>
      <c r="H76" s="60">
        <f>SUM(H68:H73)</f>
        <v>0.29166666666666669</v>
      </c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</row>
    <row r="77" spans="1:29" x14ac:dyDescent="0.3">
      <c r="A77" s="58"/>
      <c r="B77" s="58"/>
      <c r="C77" s="58"/>
      <c r="D77" s="58"/>
      <c r="E77" s="59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</row>
    <row r="78" spans="1:29" x14ac:dyDescent="0.3">
      <c r="A78" s="58"/>
      <c r="B78" s="58"/>
      <c r="C78" s="58"/>
      <c r="D78" s="58"/>
      <c r="E78" s="59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</row>
    <row r="79" spans="1:29" x14ac:dyDescent="0.3">
      <c r="A79" s="58"/>
      <c r="B79" s="58"/>
      <c r="C79" s="58"/>
      <c r="D79" s="58"/>
      <c r="E79" s="59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spans="1:29" x14ac:dyDescent="0.3">
      <c r="A80" s="58"/>
      <c r="B80" s="58"/>
      <c r="C80" s="58"/>
      <c r="D80" s="58"/>
      <c r="E80" s="59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</row>
    <row r="81" spans="1:29" x14ac:dyDescent="0.3">
      <c r="A81" s="58"/>
      <c r="B81" s="58"/>
      <c r="C81" s="58"/>
      <c r="D81" s="58"/>
      <c r="E81" s="59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</row>
    <row r="82" spans="1:29" x14ac:dyDescent="0.3">
      <c r="A82" s="58"/>
      <c r="B82" s="58"/>
      <c r="C82" s="58"/>
      <c r="D82" s="58"/>
      <c r="E82" s="59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</row>
    <row r="83" spans="1:29" x14ac:dyDescent="0.3">
      <c r="A83" s="58"/>
      <c r="B83" s="58"/>
      <c r="C83" s="58"/>
      <c r="D83" s="58"/>
      <c r="E83" s="59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</row>
    <row r="84" spans="1:29" x14ac:dyDescent="0.3">
      <c r="A84" s="58"/>
      <c r="B84" s="58"/>
      <c r="C84" s="58"/>
      <c r="D84" s="58"/>
      <c r="E84" s="59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</row>
    <row r="85" spans="1:29" x14ac:dyDescent="0.3">
      <c r="A85" s="58"/>
      <c r="B85" s="58"/>
      <c r="C85" s="58"/>
      <c r="D85" s="58"/>
      <c r="E85" s="59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</row>
    <row r="86" spans="1:29" x14ac:dyDescent="0.3">
      <c r="A86" s="58"/>
      <c r="B86" s="58"/>
      <c r="C86" s="58"/>
      <c r="D86" s="58"/>
      <c r="E86" s="59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</row>
    <row r="87" spans="1:29" x14ac:dyDescent="0.3">
      <c r="A87" s="58"/>
      <c r="B87" s="58"/>
      <c r="C87" s="58"/>
      <c r="D87" s="58"/>
      <c r="E87" s="59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</row>
    <row r="88" spans="1:29" x14ac:dyDescent="0.3">
      <c r="A88" s="58"/>
      <c r="B88" s="58"/>
      <c r="C88" s="58"/>
      <c r="D88" s="58"/>
      <c r="E88" s="5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</row>
    <row r="89" spans="1:29" x14ac:dyDescent="0.3">
      <c r="A89" s="58"/>
      <c r="B89" s="58"/>
      <c r="C89" s="58"/>
      <c r="D89" s="58"/>
      <c r="E89" s="59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</row>
    <row r="90" spans="1:29" x14ac:dyDescent="0.3">
      <c r="A90" s="58"/>
      <c r="B90" s="58"/>
      <c r="C90" s="58"/>
      <c r="D90" s="58"/>
      <c r="E90" s="59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x14ac:dyDescent="0.3">
      <c r="A91" s="58"/>
      <c r="B91" s="58"/>
      <c r="C91" s="58"/>
      <c r="D91" s="58"/>
      <c r="E91" s="5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x14ac:dyDescent="0.3">
      <c r="A92" s="58"/>
      <c r="B92" s="58"/>
      <c r="C92" s="58"/>
      <c r="D92" s="58"/>
      <c r="E92" s="59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x14ac:dyDescent="0.3">
      <c r="A93" s="58"/>
      <c r="B93" s="58"/>
      <c r="C93" s="58"/>
      <c r="D93" s="58"/>
      <c r="E93" s="59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x14ac:dyDescent="0.3">
      <c r="A94" s="58"/>
      <c r="B94" s="58"/>
      <c r="C94" s="58"/>
      <c r="D94" s="58"/>
      <c r="E94" s="59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x14ac:dyDescent="0.3">
      <c r="A95" s="58"/>
      <c r="B95" s="58"/>
      <c r="C95" s="58"/>
      <c r="D95" s="58"/>
      <c r="E95" s="59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x14ac:dyDescent="0.3">
      <c r="A96" s="58"/>
      <c r="B96" s="58"/>
      <c r="C96" s="58"/>
      <c r="D96" s="58"/>
      <c r="E96" s="59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1:29" x14ac:dyDescent="0.3">
      <c r="A97" s="58"/>
      <c r="B97" s="58"/>
      <c r="C97" s="58"/>
      <c r="D97" s="58"/>
      <c r="E97" s="59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1:29" x14ac:dyDescent="0.3">
      <c r="A98" s="58"/>
      <c r="B98" s="58"/>
      <c r="C98" s="58"/>
      <c r="D98" s="58"/>
      <c r="E98" s="5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1:29" x14ac:dyDescent="0.3">
      <c r="A99" s="58"/>
      <c r="B99" s="58"/>
      <c r="C99" s="58"/>
      <c r="D99" s="58"/>
      <c r="E99" s="59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1:29" x14ac:dyDescent="0.3">
      <c r="A100" s="58"/>
      <c r="B100" s="58"/>
      <c r="C100" s="58"/>
      <c r="D100" s="58"/>
      <c r="E100" s="59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1:29" x14ac:dyDescent="0.3">
      <c r="A101" s="58"/>
      <c r="B101" s="58"/>
      <c r="C101" s="58"/>
      <c r="D101" s="58"/>
      <c r="E101" s="59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1:29" x14ac:dyDescent="0.3">
      <c r="A102" s="58"/>
      <c r="B102" s="58"/>
      <c r="C102" s="58"/>
      <c r="D102" s="58"/>
      <c r="E102" s="59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1:29" x14ac:dyDescent="0.3">
      <c r="A103" s="58"/>
      <c r="B103" s="58"/>
      <c r="C103" s="58"/>
      <c r="D103" s="58"/>
      <c r="E103" s="59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1:29" x14ac:dyDescent="0.3">
      <c r="A104" s="58"/>
      <c r="B104" s="58"/>
      <c r="C104" s="58"/>
      <c r="D104" s="58"/>
      <c r="E104" s="59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1:29" x14ac:dyDescent="0.3">
      <c r="A105" s="58"/>
      <c r="B105" s="58"/>
      <c r="C105" s="58"/>
      <c r="D105" s="58"/>
      <c r="E105" s="59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1:29" x14ac:dyDescent="0.3">
      <c r="A106" s="58"/>
      <c r="B106" s="58"/>
      <c r="C106" s="58"/>
      <c r="D106" s="58"/>
      <c r="E106" s="59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1:29" x14ac:dyDescent="0.3">
      <c r="A107" s="58"/>
      <c r="B107" s="58"/>
      <c r="C107" s="58"/>
      <c r="D107" s="58"/>
      <c r="E107" s="59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1:29" x14ac:dyDescent="0.3">
      <c r="A108" s="58"/>
      <c r="B108" s="58"/>
      <c r="C108" s="58"/>
      <c r="D108" s="58"/>
      <c r="E108" s="59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1:29" x14ac:dyDescent="0.3">
      <c r="A109" s="58"/>
      <c r="B109" s="58"/>
      <c r="C109" s="58"/>
      <c r="D109" s="58"/>
      <c r="E109" s="59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1:29" x14ac:dyDescent="0.3">
      <c r="A110" s="58"/>
      <c r="B110" s="58"/>
      <c r="C110" s="58"/>
      <c r="D110" s="58"/>
      <c r="E110" s="59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1:29" x14ac:dyDescent="0.3">
      <c r="A111" s="58"/>
      <c r="B111" s="58"/>
      <c r="C111" s="58"/>
      <c r="D111" s="58"/>
      <c r="E111" s="5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1:29" x14ac:dyDescent="0.3">
      <c r="A112" s="58"/>
      <c r="B112" s="58"/>
      <c r="C112" s="58"/>
      <c r="D112" s="58"/>
      <c r="E112" s="59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1:29" x14ac:dyDescent="0.3">
      <c r="A113" s="58"/>
      <c r="B113" s="58"/>
      <c r="C113" s="58"/>
      <c r="D113" s="58"/>
      <c r="E113" s="59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1:29" x14ac:dyDescent="0.3">
      <c r="A114" s="58"/>
      <c r="B114" s="58"/>
      <c r="C114" s="58"/>
      <c r="D114" s="58"/>
      <c r="E114" s="59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1:29" x14ac:dyDescent="0.3">
      <c r="A115" s="58"/>
      <c r="B115" s="58"/>
      <c r="C115" s="58"/>
      <c r="D115" s="58"/>
      <c r="E115" s="59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1:29" x14ac:dyDescent="0.3">
      <c r="A116" s="58"/>
      <c r="B116" s="58"/>
      <c r="C116" s="58"/>
      <c r="D116" s="58"/>
      <c r="E116" s="59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1:29" x14ac:dyDescent="0.3">
      <c r="A117" s="58"/>
      <c r="B117" s="58"/>
      <c r="C117" s="58"/>
      <c r="D117" s="58"/>
      <c r="E117" s="59"/>
      <c r="F117" s="58"/>
      <c r="G117" s="58"/>
      <c r="H117" s="58"/>
      <c r="I117" s="58"/>
    </row>
    <row r="118" spans="1:29" x14ac:dyDescent="0.3">
      <c r="A118" s="58"/>
      <c r="B118" s="58"/>
      <c r="C118" s="58"/>
      <c r="D118" s="58"/>
      <c r="E118" s="59"/>
      <c r="F118" s="58"/>
      <c r="G118" s="58"/>
      <c r="H118" s="58"/>
      <c r="I118" s="58"/>
    </row>
    <row r="119" spans="1:29" x14ac:dyDescent="0.3">
      <c r="A119" s="58"/>
      <c r="B119" s="58"/>
      <c r="C119" s="58"/>
      <c r="D119" s="58"/>
      <c r="E119" s="59"/>
      <c r="F119" s="58"/>
      <c r="G119" s="58"/>
      <c r="H119" s="58"/>
      <c r="I119" s="58"/>
    </row>
    <row r="120" spans="1:29" x14ac:dyDescent="0.3">
      <c r="A120" s="58"/>
      <c r="B120" s="58"/>
      <c r="C120" s="58"/>
      <c r="D120" s="58"/>
      <c r="E120" s="59"/>
      <c r="F120" s="58"/>
      <c r="G120" s="58"/>
      <c r="H120" s="58"/>
      <c r="I120" s="58"/>
    </row>
    <row r="121" spans="1:29" x14ac:dyDescent="0.3">
      <c r="A121" s="58"/>
      <c r="B121" s="58"/>
      <c r="C121" s="58"/>
      <c r="D121" s="58"/>
      <c r="E121" s="59"/>
      <c r="F121" s="58"/>
      <c r="G121" s="58"/>
      <c r="H121" s="58"/>
      <c r="I121" s="58"/>
    </row>
    <row r="122" spans="1:29" x14ac:dyDescent="0.3">
      <c r="A122" s="58"/>
      <c r="B122" s="58"/>
      <c r="C122" s="58"/>
      <c r="D122" s="58"/>
      <c r="E122" s="59"/>
      <c r="F122" s="58"/>
      <c r="G122" s="58"/>
      <c r="H122" s="58"/>
      <c r="I122" s="58"/>
    </row>
    <row r="123" spans="1:29" x14ac:dyDescent="0.3">
      <c r="A123" s="58"/>
      <c r="B123" s="58"/>
      <c r="C123" s="58"/>
      <c r="D123" s="58"/>
      <c r="E123" s="59"/>
      <c r="F123" s="58"/>
      <c r="G123" s="58"/>
      <c r="H123" s="58"/>
      <c r="I123" s="58"/>
    </row>
    <row r="124" spans="1:29" x14ac:dyDescent="0.3">
      <c r="A124" s="58"/>
      <c r="B124" s="58"/>
      <c r="C124" s="58"/>
      <c r="D124" s="58"/>
      <c r="E124" s="59"/>
      <c r="F124" s="58"/>
      <c r="G124" s="58"/>
      <c r="H124" s="58"/>
      <c r="I124" s="58"/>
    </row>
    <row r="125" spans="1:29" x14ac:dyDescent="0.3">
      <c r="A125" s="58"/>
      <c r="B125" s="58"/>
      <c r="C125" s="58"/>
      <c r="D125" s="58"/>
      <c r="E125" s="59"/>
      <c r="F125" s="58"/>
      <c r="G125" s="58"/>
      <c r="H125" s="58"/>
      <c r="I125" s="58"/>
    </row>
    <row r="126" spans="1:29" x14ac:dyDescent="0.3">
      <c r="A126" s="58"/>
      <c r="B126" s="58"/>
      <c r="C126" s="58"/>
      <c r="D126" s="58"/>
      <c r="E126" s="59"/>
      <c r="F126" s="58"/>
      <c r="G126" s="58"/>
      <c r="H126" s="58"/>
      <c r="I126" s="58"/>
    </row>
    <row r="127" spans="1:29" x14ac:dyDescent="0.3">
      <c r="A127" s="58"/>
      <c r="B127" s="58"/>
      <c r="C127" s="58"/>
      <c r="D127" s="58"/>
      <c r="E127" s="59"/>
      <c r="F127" s="58"/>
      <c r="G127" s="58"/>
      <c r="H127" s="58"/>
      <c r="I127" s="58"/>
    </row>
    <row r="128" spans="1:29" x14ac:dyDescent="0.3">
      <c r="A128" s="58"/>
      <c r="B128" s="58"/>
      <c r="C128" s="58"/>
      <c r="D128" s="58"/>
      <c r="E128" s="59"/>
      <c r="F128" s="58"/>
      <c r="G128" s="58"/>
      <c r="H128" s="58"/>
      <c r="I128" s="58"/>
    </row>
    <row r="129" spans="1:9" x14ac:dyDescent="0.3">
      <c r="A129" s="58"/>
      <c r="B129" s="58"/>
      <c r="C129" s="58"/>
      <c r="D129" s="58"/>
      <c r="E129" s="59"/>
      <c r="F129" s="58"/>
      <c r="G129" s="58"/>
      <c r="H129" s="58"/>
      <c r="I129" s="58"/>
    </row>
    <row r="130" spans="1:9" x14ac:dyDescent="0.3">
      <c r="A130" s="58"/>
      <c r="B130" s="58"/>
      <c r="C130" s="58"/>
      <c r="D130" s="58"/>
      <c r="E130" s="59"/>
      <c r="F130" s="58"/>
      <c r="G130" s="58"/>
      <c r="H130" s="58"/>
      <c r="I130" s="58"/>
    </row>
    <row r="131" spans="1:9" x14ac:dyDescent="0.3">
      <c r="A131" s="58"/>
      <c r="B131" s="58"/>
      <c r="C131" s="58"/>
      <c r="D131" s="58"/>
      <c r="E131" s="59"/>
      <c r="F131" s="58"/>
      <c r="G131" s="58"/>
      <c r="H131" s="58"/>
      <c r="I131" s="58"/>
    </row>
    <row r="132" spans="1:9" x14ac:dyDescent="0.3">
      <c r="A132" s="58"/>
      <c r="B132" s="58"/>
      <c r="C132" s="58"/>
      <c r="D132" s="58"/>
      <c r="E132" s="59"/>
      <c r="F132" s="58"/>
      <c r="G132" s="58"/>
      <c r="H132" s="58"/>
      <c r="I132" s="58"/>
    </row>
    <row r="133" spans="1:9" x14ac:dyDescent="0.3">
      <c r="A133" s="58"/>
      <c r="B133" s="58"/>
      <c r="C133" s="58"/>
      <c r="D133" s="58"/>
      <c r="E133" s="59"/>
      <c r="F133" s="58"/>
      <c r="G133" s="58"/>
      <c r="H133" s="58"/>
      <c r="I133" s="58"/>
    </row>
    <row r="134" spans="1:9" x14ac:dyDescent="0.3">
      <c r="A134" s="58"/>
      <c r="B134" s="58"/>
      <c r="C134" s="58"/>
      <c r="D134" s="58"/>
      <c r="E134" s="59"/>
      <c r="F134" s="58"/>
      <c r="G134" s="58"/>
      <c r="H134" s="58"/>
      <c r="I134" s="58"/>
    </row>
    <row r="135" spans="1:9" x14ac:dyDescent="0.3">
      <c r="A135" s="58"/>
      <c r="B135" s="58"/>
      <c r="C135" s="58"/>
      <c r="D135" s="58"/>
      <c r="E135" s="59"/>
      <c r="F135" s="58"/>
      <c r="G135" s="58"/>
      <c r="H135" s="58"/>
      <c r="I135" s="58"/>
    </row>
    <row r="136" spans="1:9" x14ac:dyDescent="0.3">
      <c r="A136" s="58"/>
      <c r="B136" s="58"/>
      <c r="C136" s="58"/>
      <c r="D136" s="58"/>
      <c r="E136" s="59"/>
      <c r="F136" s="58"/>
      <c r="G136" s="58"/>
      <c r="H136" s="58"/>
      <c r="I136" s="58"/>
    </row>
    <row r="137" spans="1:9" x14ac:dyDescent="0.3">
      <c r="A137" s="58"/>
      <c r="B137" s="58"/>
      <c r="C137" s="58"/>
      <c r="D137" s="58"/>
      <c r="E137" s="59"/>
      <c r="F137" s="58"/>
      <c r="G137" s="58"/>
      <c r="H137" s="58"/>
      <c r="I137" s="58"/>
    </row>
    <row r="138" spans="1:9" x14ac:dyDescent="0.3">
      <c r="A138" s="58"/>
      <c r="B138" s="58"/>
      <c r="C138" s="58"/>
      <c r="D138" s="58"/>
      <c r="E138" s="59"/>
      <c r="F138" s="58"/>
      <c r="G138" s="58"/>
      <c r="H138" s="58"/>
      <c r="I138" s="58"/>
    </row>
    <row r="139" spans="1:9" x14ac:dyDescent="0.3">
      <c r="A139" s="58"/>
      <c r="B139" s="58"/>
      <c r="C139" s="58"/>
      <c r="D139" s="58"/>
      <c r="E139" s="59"/>
      <c r="F139" s="58"/>
      <c r="G139" s="58"/>
      <c r="H139" s="58"/>
      <c r="I139" s="58"/>
    </row>
    <row r="140" spans="1:9" x14ac:dyDescent="0.3">
      <c r="A140" s="58"/>
      <c r="B140" s="58"/>
      <c r="C140" s="58"/>
      <c r="D140" s="58"/>
      <c r="E140" s="59"/>
      <c r="F140" s="58"/>
      <c r="G140" s="58"/>
      <c r="H140" s="58"/>
      <c r="I140" s="58"/>
    </row>
    <row r="141" spans="1:9" x14ac:dyDescent="0.3">
      <c r="A141" s="58"/>
      <c r="B141" s="58"/>
      <c r="C141" s="58"/>
      <c r="D141" s="58"/>
      <c r="E141" s="59"/>
      <c r="F141" s="58"/>
      <c r="G141" s="58"/>
      <c r="H141" s="58"/>
      <c r="I141" s="58"/>
    </row>
    <row r="142" spans="1:9" x14ac:dyDescent="0.3">
      <c r="A142" s="58"/>
      <c r="B142" s="58"/>
      <c r="C142" s="58"/>
      <c r="D142" s="58"/>
      <c r="E142" s="59"/>
      <c r="F142" s="58"/>
      <c r="G142" s="58"/>
      <c r="H142" s="58"/>
      <c r="I142" s="58"/>
    </row>
    <row r="143" spans="1:9" x14ac:dyDescent="0.3">
      <c r="A143" s="58"/>
      <c r="B143" s="58"/>
      <c r="C143" s="58"/>
      <c r="D143" s="58"/>
      <c r="E143" s="59"/>
      <c r="F143" s="58"/>
      <c r="G143" s="58"/>
      <c r="H143" s="58"/>
      <c r="I143" s="58"/>
    </row>
    <row r="144" spans="1:9" x14ac:dyDescent="0.3">
      <c r="A144" s="58"/>
      <c r="B144" s="58"/>
      <c r="C144" s="58"/>
      <c r="D144" s="58"/>
      <c r="E144" s="59"/>
      <c r="F144" s="58"/>
      <c r="G144" s="58"/>
      <c r="H144" s="58"/>
      <c r="I144" s="58"/>
    </row>
    <row r="145" spans="1:9" x14ac:dyDescent="0.3">
      <c r="A145" s="58"/>
      <c r="B145" s="58"/>
      <c r="C145" s="58"/>
      <c r="D145" s="58"/>
      <c r="E145" s="59"/>
      <c r="F145" s="58"/>
      <c r="G145" s="58"/>
      <c r="H145" s="58"/>
      <c r="I145" s="58"/>
    </row>
  </sheetData>
  <mergeCells count="1">
    <mergeCell ref="C65:F65"/>
  </mergeCells>
  <phoneticPr fontId="3"/>
  <dataValidations count="5">
    <dataValidation type="list" allowBlank="1" showInputMessage="1" showErrorMessage="1" sqref="C68" xr:uid="{00000000-0002-0000-0000-000000000000}">
      <formula1>$B$8:$B$10</formula1>
    </dataValidation>
    <dataValidation type="list" allowBlank="1" showInputMessage="1" showErrorMessage="1" sqref="E74" xr:uid="{00000000-0002-0000-0000-000001000000}">
      <formula1>$B$1:$B$61</formula1>
    </dataValidation>
    <dataValidation type="list" allowBlank="1" showInputMessage="1" showErrorMessage="1" sqref="C69" xr:uid="{00000000-0002-0000-0000-000002000000}">
      <formula1>$B$1:$B$2</formula1>
    </dataValidation>
    <dataValidation type="list" allowBlank="1" showInputMessage="1" showErrorMessage="1" sqref="C73 C71" xr:uid="{00000000-0002-0000-0000-000003000000}">
      <formula1>$B$1:$B$5</formula1>
    </dataValidation>
    <dataValidation type="list" allowBlank="1" showInputMessage="1" showErrorMessage="1" sqref="E68:E73" xr:uid="{00000000-0002-0000-0000-000004000000}">
      <formula1>$B$1:$B$60</formula1>
    </dataValidation>
  </dataValidation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8"/>
  <sheetViews>
    <sheetView tabSelected="1" zoomScaleNormal="100" workbookViewId="0">
      <selection activeCell="I38" sqref="I38"/>
    </sheetView>
  </sheetViews>
  <sheetFormatPr baseColWidth="10" defaultColWidth="10.765625" defaultRowHeight="13.5" x14ac:dyDescent="0.3"/>
  <cols>
    <col min="1" max="1" width="35.84375" style="5" customWidth="1"/>
    <col min="2" max="2" width="10.765625" style="33"/>
    <col min="3" max="3" width="10" style="5" customWidth="1"/>
    <col min="4" max="4" width="13.23046875" style="34" customWidth="1"/>
    <col min="5" max="5" width="10.765625" style="5" hidden="1" customWidth="1"/>
    <col min="6" max="6" width="0.61328125" style="5" customWidth="1"/>
    <col min="7" max="7" width="22.23046875" style="33" customWidth="1"/>
    <col min="8" max="16384" width="10.765625" style="5"/>
  </cols>
  <sheetData>
    <row r="1" spans="1:7" ht="138" customHeight="1" x14ac:dyDescent="0.3">
      <c r="A1" s="2"/>
      <c r="B1" s="3"/>
      <c r="C1" s="2"/>
      <c r="D1" s="4"/>
      <c r="E1" s="2"/>
      <c r="F1" s="2"/>
      <c r="G1" s="3"/>
    </row>
    <row r="2" spans="1:7" ht="59.15" customHeight="1" x14ac:dyDescent="0.4">
      <c r="A2" s="66" t="s">
        <v>32</v>
      </c>
      <c r="B2" s="67"/>
      <c r="C2" s="67"/>
      <c r="D2" s="67"/>
      <c r="E2" s="67"/>
      <c r="F2" s="67"/>
      <c r="G2" s="67"/>
    </row>
    <row r="3" spans="1:7" x14ac:dyDescent="0.3">
      <c r="A3" s="2"/>
      <c r="B3" s="3"/>
      <c r="C3" s="2"/>
      <c r="D3" s="4"/>
      <c r="E3" s="2"/>
      <c r="F3" s="2"/>
      <c r="G3" s="3"/>
    </row>
    <row r="4" spans="1:7" s="9" customFormat="1" ht="18.5" x14ac:dyDescent="0.35">
      <c r="A4" s="6">
        <f>Eingabe!C65</f>
        <v>0</v>
      </c>
      <c r="B4" s="7" t="s">
        <v>1</v>
      </c>
      <c r="C4" s="6"/>
      <c r="D4" s="8">
        <f>Eingabe!F66</f>
        <v>1</v>
      </c>
      <c r="E4" s="8" t="e">
        <f>#REF!</f>
        <v>#REF!</v>
      </c>
      <c r="F4" s="8"/>
      <c r="G4" s="8"/>
    </row>
    <row r="5" spans="1:7" x14ac:dyDescent="0.3">
      <c r="A5" s="2"/>
      <c r="B5" s="3"/>
      <c r="C5" s="2"/>
      <c r="D5" s="3"/>
      <c r="E5" s="2"/>
      <c r="F5" s="2"/>
      <c r="G5" s="3"/>
    </row>
    <row r="6" spans="1:7" x14ac:dyDescent="0.3">
      <c r="A6" s="10" t="s">
        <v>12</v>
      </c>
      <c r="B6" s="11" t="s">
        <v>13</v>
      </c>
      <c r="C6" s="12"/>
      <c r="D6" s="13" t="s">
        <v>14</v>
      </c>
      <c r="E6" s="12" t="s">
        <v>15</v>
      </c>
      <c r="F6" s="12"/>
      <c r="G6" s="11" t="s">
        <v>15</v>
      </c>
    </row>
    <row r="7" spans="1:7" x14ac:dyDescent="0.3">
      <c r="A7" s="14" t="s">
        <v>16</v>
      </c>
      <c r="B7" s="15">
        <v>0</v>
      </c>
      <c r="C7" s="14"/>
      <c r="D7" s="16">
        <f>Eingabe!H68</f>
        <v>0.29166666666666669</v>
      </c>
      <c r="E7" s="14"/>
      <c r="F7" s="14"/>
      <c r="G7" s="16">
        <v>0</v>
      </c>
    </row>
    <row r="8" spans="1:7" x14ac:dyDescent="0.3">
      <c r="A8" s="14" t="s">
        <v>33</v>
      </c>
      <c r="B8" s="15">
        <v>1.9</v>
      </c>
      <c r="C8" s="14"/>
      <c r="D8" s="16">
        <f>D7+Eingabe!H69</f>
        <v>0.29166666666666669</v>
      </c>
      <c r="E8" s="17">
        <f>E7+Eingabe!I69</f>
        <v>0</v>
      </c>
      <c r="F8" s="17"/>
      <c r="G8" s="16">
        <f t="shared" ref="G8:G48" si="0">D8-$D$7</f>
        <v>0</v>
      </c>
    </row>
    <row r="9" spans="1:7" x14ac:dyDescent="0.3">
      <c r="A9" s="2"/>
      <c r="B9" s="3"/>
      <c r="C9" s="2"/>
      <c r="D9" s="4"/>
      <c r="E9" s="2"/>
      <c r="F9" s="2"/>
      <c r="G9" s="4"/>
    </row>
    <row r="10" spans="1:7" x14ac:dyDescent="0.3">
      <c r="A10" s="18" t="s">
        <v>29</v>
      </c>
      <c r="B10" s="19" t="s">
        <v>13</v>
      </c>
      <c r="C10" s="20"/>
      <c r="D10" s="21" t="s">
        <v>14</v>
      </c>
      <c r="E10" s="18"/>
      <c r="F10" s="18"/>
      <c r="G10" s="19" t="s">
        <v>15</v>
      </c>
    </row>
    <row r="11" spans="1:7" x14ac:dyDescent="0.3">
      <c r="A11" s="22" t="s">
        <v>17</v>
      </c>
      <c r="B11" s="23">
        <v>0</v>
      </c>
      <c r="C11" s="22"/>
      <c r="D11" s="24">
        <f>D8+Eingabe!H70</f>
        <v>0.29166666666666669</v>
      </c>
      <c r="E11" s="22"/>
      <c r="F11" s="22"/>
      <c r="G11" s="24">
        <f t="shared" si="0"/>
        <v>0</v>
      </c>
    </row>
    <row r="12" spans="1:7" x14ac:dyDescent="0.3">
      <c r="A12" s="22" t="s">
        <v>34</v>
      </c>
      <c r="B12" s="23">
        <v>1</v>
      </c>
      <c r="C12" s="22"/>
      <c r="D12" s="24">
        <f>D11+E12*Eingabe!$H$71</f>
        <v>0.29166666666666669</v>
      </c>
      <c r="E12" s="25">
        <v>1.0900046673775953E-2</v>
      </c>
      <c r="F12" s="22"/>
      <c r="G12" s="24">
        <f t="shared" si="0"/>
        <v>0</v>
      </c>
    </row>
    <row r="13" spans="1:7" x14ac:dyDescent="0.3">
      <c r="A13" s="22" t="s">
        <v>18</v>
      </c>
      <c r="B13" s="23">
        <v>11</v>
      </c>
      <c r="C13" s="22"/>
      <c r="D13" s="24">
        <f>D12+E13*Eingabe!$H$71</f>
        <v>0.29166666666666669</v>
      </c>
      <c r="E13" s="25">
        <v>0.10415600154941465</v>
      </c>
      <c r="F13" s="22"/>
      <c r="G13" s="24">
        <f t="shared" si="0"/>
        <v>0</v>
      </c>
    </row>
    <row r="14" spans="1:7" x14ac:dyDescent="0.3">
      <c r="A14" s="22" t="s">
        <v>19</v>
      </c>
      <c r="B14" s="23">
        <v>16</v>
      </c>
      <c r="C14" s="22"/>
      <c r="D14" s="24">
        <f>D13+E14*Eingabe!$H$71</f>
        <v>0.29166666666666669</v>
      </c>
      <c r="E14" s="25">
        <v>6.5097500968384167E-2</v>
      </c>
      <c r="F14" s="22"/>
      <c r="G14" s="24">
        <f t="shared" si="0"/>
        <v>0</v>
      </c>
    </row>
    <row r="15" spans="1:7" x14ac:dyDescent="0.3">
      <c r="A15" s="22" t="s">
        <v>27</v>
      </c>
      <c r="B15" s="23">
        <v>20</v>
      </c>
      <c r="C15" s="22"/>
      <c r="D15" s="24">
        <f>D14+E15*Eingabe!$H$71</f>
        <v>0.29166666666666669</v>
      </c>
      <c r="E15" s="25">
        <v>5.5141412584984228E-2</v>
      </c>
      <c r="F15" s="22"/>
      <c r="G15" s="24">
        <f t="shared" si="0"/>
        <v>0</v>
      </c>
    </row>
    <row r="16" spans="1:7" x14ac:dyDescent="0.3">
      <c r="A16" s="22" t="s">
        <v>21</v>
      </c>
      <c r="B16" s="23">
        <v>23</v>
      </c>
      <c r="C16" s="22"/>
      <c r="D16" s="24">
        <f>D15+E16*Eingabe!$H$71</f>
        <v>0.29166666666666669</v>
      </c>
      <c r="E16" s="25">
        <v>2.8122120418341955E-2</v>
      </c>
      <c r="F16" s="22"/>
      <c r="G16" s="24">
        <f t="shared" si="0"/>
        <v>0</v>
      </c>
    </row>
    <row r="17" spans="1:7" x14ac:dyDescent="0.3">
      <c r="A17" s="22" t="s">
        <v>22</v>
      </c>
      <c r="B17" s="23">
        <v>28</v>
      </c>
      <c r="C17" s="22"/>
      <c r="D17" s="24">
        <f>D16+E17*Eingabe!$H$71</f>
        <v>0.29166666666666669</v>
      </c>
      <c r="E17" s="25">
        <v>4.6870200697236596E-2</v>
      </c>
      <c r="F17" s="22"/>
      <c r="G17" s="24">
        <f t="shared" si="0"/>
        <v>0</v>
      </c>
    </row>
    <row r="18" spans="1:7" x14ac:dyDescent="0.3">
      <c r="A18" s="22" t="s">
        <v>23</v>
      </c>
      <c r="B18" s="23">
        <v>32</v>
      </c>
      <c r="C18" s="22"/>
      <c r="D18" s="24">
        <f>D17+E18*Eingabe!$H$71</f>
        <v>0.29166666666666669</v>
      </c>
      <c r="E18" s="25">
        <v>4.4638286378320569E-2</v>
      </c>
      <c r="F18" s="22"/>
      <c r="G18" s="24">
        <f t="shared" si="0"/>
        <v>0</v>
      </c>
    </row>
    <row r="19" spans="1:7" x14ac:dyDescent="0.3">
      <c r="A19" s="22" t="s">
        <v>35</v>
      </c>
      <c r="B19" s="23">
        <v>44</v>
      </c>
      <c r="C19" s="22"/>
      <c r="D19" s="24">
        <f>D18+E19*Eingabe!$H$71</f>
        <v>0.29166666666666669</v>
      </c>
      <c r="E19" s="25">
        <v>0.14507443072954185</v>
      </c>
      <c r="F19" s="22"/>
      <c r="G19" s="24">
        <f t="shared" si="0"/>
        <v>0</v>
      </c>
    </row>
    <row r="20" spans="1:7" x14ac:dyDescent="0.3">
      <c r="A20" s="18" t="s">
        <v>30</v>
      </c>
      <c r="B20" s="62"/>
      <c r="C20" s="61"/>
      <c r="D20" s="63"/>
      <c r="E20" s="61"/>
      <c r="F20" s="61"/>
      <c r="G20" s="63"/>
    </row>
    <row r="21" spans="1:7" x14ac:dyDescent="0.3">
      <c r="A21" s="22" t="s">
        <v>18</v>
      </c>
      <c r="B21" s="23">
        <f t="shared" ref="B21:B26" si="1">B13+44</f>
        <v>55</v>
      </c>
      <c r="C21" s="22"/>
      <c r="D21" s="24">
        <f>D19+E21*Eingabe!$H$71</f>
        <v>0.29166666666666669</v>
      </c>
      <c r="E21" s="25">
        <v>0.10415600154941465</v>
      </c>
      <c r="F21" s="22"/>
      <c r="G21" s="24">
        <f t="shared" ref="G21:G27" si="2">D21-$D$7</f>
        <v>0</v>
      </c>
    </row>
    <row r="22" spans="1:7" x14ac:dyDescent="0.3">
      <c r="A22" s="22" t="s">
        <v>19</v>
      </c>
      <c r="B22" s="23">
        <f t="shared" si="1"/>
        <v>60</v>
      </c>
      <c r="C22" s="22"/>
      <c r="D22" s="24">
        <f>D21+E22*Eingabe!$H$71</f>
        <v>0.29166666666666669</v>
      </c>
      <c r="E22" s="25">
        <v>6.5097500968384167E-2</v>
      </c>
      <c r="F22" s="22"/>
      <c r="G22" s="24">
        <f t="shared" si="2"/>
        <v>0</v>
      </c>
    </row>
    <row r="23" spans="1:7" x14ac:dyDescent="0.3">
      <c r="A23" s="22" t="s">
        <v>20</v>
      </c>
      <c r="B23" s="23">
        <f t="shared" si="1"/>
        <v>64</v>
      </c>
      <c r="C23" s="22"/>
      <c r="D23" s="24">
        <f>D22+E23*Eingabe!$H$71</f>
        <v>0.29166666666666669</v>
      </c>
      <c r="E23" s="25">
        <v>5.5141412584984228E-2</v>
      </c>
      <c r="F23" s="22"/>
      <c r="G23" s="24">
        <f t="shared" si="2"/>
        <v>0</v>
      </c>
    </row>
    <row r="24" spans="1:7" x14ac:dyDescent="0.3">
      <c r="A24" s="22" t="s">
        <v>21</v>
      </c>
      <c r="B24" s="23">
        <f t="shared" si="1"/>
        <v>67</v>
      </c>
      <c r="C24" s="22"/>
      <c r="D24" s="24">
        <f>D23+E24*Eingabe!$H$71</f>
        <v>0.29166666666666669</v>
      </c>
      <c r="E24" s="25">
        <v>2.8122120418341955E-2</v>
      </c>
      <c r="F24" s="22"/>
      <c r="G24" s="24">
        <f t="shared" si="2"/>
        <v>0</v>
      </c>
    </row>
    <row r="25" spans="1:7" x14ac:dyDescent="0.3">
      <c r="A25" s="22" t="s">
        <v>22</v>
      </c>
      <c r="B25" s="23">
        <f t="shared" si="1"/>
        <v>72</v>
      </c>
      <c r="C25" s="22"/>
      <c r="D25" s="24">
        <f>D24+E25*Eingabe!$H$71</f>
        <v>0.29166666666666669</v>
      </c>
      <c r="E25" s="25">
        <v>4.6870200697236596E-2</v>
      </c>
      <c r="F25" s="22"/>
      <c r="G25" s="24">
        <f t="shared" si="2"/>
        <v>0</v>
      </c>
    </row>
    <row r="26" spans="1:7" x14ac:dyDescent="0.3">
      <c r="A26" s="22" t="s">
        <v>23</v>
      </c>
      <c r="B26" s="23">
        <f t="shared" si="1"/>
        <v>76</v>
      </c>
      <c r="C26" s="22"/>
      <c r="D26" s="24">
        <f>D25+E26*Eingabe!$H$71</f>
        <v>0.29166666666666669</v>
      </c>
      <c r="E26" s="25">
        <v>4.4638286378320569E-2</v>
      </c>
      <c r="F26" s="22"/>
      <c r="G26" s="24">
        <f t="shared" si="2"/>
        <v>0</v>
      </c>
    </row>
    <row r="27" spans="1:7" x14ac:dyDescent="0.3">
      <c r="A27" s="22" t="s">
        <v>34</v>
      </c>
      <c r="B27" s="23">
        <f>B19+44</f>
        <v>88</v>
      </c>
      <c r="C27" s="22"/>
      <c r="D27" s="24">
        <f>D26+E27*Eingabe!$H$71</f>
        <v>0.29166666666666669</v>
      </c>
      <c r="E27" s="25">
        <v>0.14507443072954185</v>
      </c>
      <c r="F27" s="22"/>
      <c r="G27" s="24">
        <f t="shared" si="2"/>
        <v>0</v>
      </c>
    </row>
    <row r="28" spans="1:7" x14ac:dyDescent="0.3">
      <c r="A28" s="22" t="s">
        <v>24</v>
      </c>
      <c r="B28" s="23">
        <v>90</v>
      </c>
      <c r="C28" s="22"/>
      <c r="D28" s="24">
        <f>D27+E28*Eingabe!$H$71</f>
        <v>0.29166666666666669</v>
      </c>
      <c r="E28" s="25">
        <v>1.0900046673775953E-2</v>
      </c>
      <c r="F28" s="22"/>
      <c r="G28" s="24">
        <f t="shared" si="0"/>
        <v>0</v>
      </c>
    </row>
    <row r="29" spans="1:7" x14ac:dyDescent="0.3">
      <c r="A29" s="2"/>
      <c r="B29" s="3"/>
      <c r="C29" s="2"/>
      <c r="D29" s="4"/>
      <c r="E29" s="2"/>
      <c r="F29" s="2"/>
      <c r="G29" s="4"/>
    </row>
    <row r="30" spans="1:7" x14ac:dyDescent="0.3">
      <c r="A30" s="26" t="s">
        <v>28</v>
      </c>
      <c r="B30" s="27" t="s">
        <v>13</v>
      </c>
      <c r="C30" s="28"/>
      <c r="D30" s="29" t="s">
        <v>14</v>
      </c>
      <c r="E30" s="26"/>
      <c r="F30" s="26"/>
      <c r="G30" s="27" t="s">
        <v>15</v>
      </c>
    </row>
    <row r="31" spans="1:7" x14ac:dyDescent="0.3">
      <c r="A31" s="30" t="s">
        <v>25</v>
      </c>
      <c r="B31" s="31">
        <v>0</v>
      </c>
      <c r="C31" s="30"/>
      <c r="D31" s="32">
        <f>D28+Eingabe!H72</f>
        <v>0.29166666666666669</v>
      </c>
      <c r="E31" s="30"/>
      <c r="F31" s="30"/>
      <c r="G31" s="32">
        <f t="shared" si="0"/>
        <v>0</v>
      </c>
    </row>
    <row r="32" spans="1:7" x14ac:dyDescent="0.3">
      <c r="A32" s="30" t="s">
        <v>43</v>
      </c>
      <c r="B32" s="31">
        <v>0.4</v>
      </c>
      <c r="C32" s="30"/>
      <c r="D32" s="32">
        <f>$D$31+(Eingabe!$H$73/$B$48*B32)</f>
        <v>0.29166666666666669</v>
      </c>
      <c r="E32" s="30"/>
      <c r="F32" s="30"/>
      <c r="G32" s="32">
        <f t="shared" si="0"/>
        <v>0</v>
      </c>
    </row>
    <row r="33" spans="1:7" x14ac:dyDescent="0.3">
      <c r="A33" s="30" t="s">
        <v>36</v>
      </c>
      <c r="B33" s="31">
        <v>1.3</v>
      </c>
      <c r="C33" s="30"/>
      <c r="D33" s="32">
        <f>$D$31+(Eingabe!$H$73/$B$48*B33)</f>
        <v>0.29166666666666669</v>
      </c>
      <c r="E33" s="30"/>
      <c r="F33" s="30"/>
      <c r="G33" s="32">
        <f t="shared" si="0"/>
        <v>0</v>
      </c>
    </row>
    <row r="34" spans="1:7" x14ac:dyDescent="0.3">
      <c r="A34" s="30" t="s">
        <v>37</v>
      </c>
      <c r="B34" s="31">
        <v>4.5999999999999996</v>
      </c>
      <c r="C34" s="30"/>
      <c r="D34" s="32">
        <f>$D$31+(Eingabe!$H$73/$B$48*B34)</f>
        <v>0.29166666666666669</v>
      </c>
      <c r="E34" s="30"/>
      <c r="F34" s="30"/>
      <c r="G34" s="32">
        <f t="shared" si="0"/>
        <v>0</v>
      </c>
    </row>
    <row r="35" spans="1:7" x14ac:dyDescent="0.3">
      <c r="A35" s="30" t="s">
        <v>38</v>
      </c>
      <c r="B35" s="31">
        <v>5.6</v>
      </c>
      <c r="C35" s="30"/>
      <c r="D35" s="32">
        <f>$D$31+(Eingabe!$H$73/$B$48*B35)</f>
        <v>0.29166666666666669</v>
      </c>
      <c r="E35" s="30"/>
      <c r="F35" s="30"/>
      <c r="G35" s="32">
        <f t="shared" si="0"/>
        <v>0</v>
      </c>
    </row>
    <row r="36" spans="1:7" x14ac:dyDescent="0.3">
      <c r="A36" s="30" t="s">
        <v>39</v>
      </c>
      <c r="B36" s="31">
        <v>7.5</v>
      </c>
      <c r="C36" s="30"/>
      <c r="D36" s="32">
        <f>$D$31+(Eingabe!$H$73/$B$48*B36)</f>
        <v>0.29166666666666669</v>
      </c>
      <c r="E36" s="30"/>
      <c r="F36" s="30"/>
      <c r="G36" s="32">
        <f>D36-$D$7</f>
        <v>0</v>
      </c>
    </row>
    <row r="37" spans="1:7" x14ac:dyDescent="0.3">
      <c r="A37" s="30" t="s">
        <v>40</v>
      </c>
      <c r="B37" s="31">
        <v>8</v>
      </c>
      <c r="C37" s="30"/>
      <c r="D37" s="32">
        <f>$D$31+(Eingabe!$H$73/$B$48*B37)</f>
        <v>0.29166666666666669</v>
      </c>
      <c r="E37" s="30"/>
      <c r="F37" s="30"/>
      <c r="G37" s="32">
        <f>D37-$D$7</f>
        <v>0</v>
      </c>
    </row>
    <row r="38" spans="1:7" x14ac:dyDescent="0.3">
      <c r="A38" s="30" t="s">
        <v>41</v>
      </c>
      <c r="B38" s="31">
        <v>9.1999999999999993</v>
      </c>
      <c r="C38" s="30"/>
      <c r="D38" s="32">
        <f>$D$31+(Eingabe!$H$73/$B$48*B38)</f>
        <v>0.29166666666666669</v>
      </c>
      <c r="E38" s="30"/>
      <c r="F38" s="30"/>
      <c r="G38" s="32">
        <f t="shared" si="0"/>
        <v>0</v>
      </c>
    </row>
    <row r="39" spans="1:7" x14ac:dyDescent="0.3">
      <c r="A39" s="30" t="s">
        <v>31</v>
      </c>
      <c r="B39" s="31">
        <v>10.5</v>
      </c>
      <c r="C39" s="30"/>
      <c r="D39" s="32">
        <f>$D$31+(Eingabe!$H$73/$B$48*B39)</f>
        <v>0.29166666666666669</v>
      </c>
      <c r="E39" s="30"/>
      <c r="F39" s="30"/>
      <c r="G39" s="32">
        <f t="shared" si="0"/>
        <v>0</v>
      </c>
    </row>
    <row r="40" spans="1:7" x14ac:dyDescent="0.3">
      <c r="A40" s="26" t="s">
        <v>42</v>
      </c>
      <c r="B40" s="27"/>
      <c r="C40" s="27"/>
      <c r="D40" s="27"/>
      <c r="E40" s="27"/>
      <c r="F40" s="27"/>
      <c r="G40" s="27"/>
    </row>
    <row r="41" spans="1:7" x14ac:dyDescent="0.3">
      <c r="A41" s="30" t="s">
        <v>43</v>
      </c>
      <c r="B41" s="31">
        <v>10.9</v>
      </c>
      <c r="C41" s="30"/>
      <c r="D41" s="32">
        <f>$D$31+(Eingabe!$H$73/$B$48*B41)</f>
        <v>0.29166666666666669</v>
      </c>
      <c r="E41" s="30"/>
      <c r="F41" s="30"/>
      <c r="G41" s="32">
        <f t="shared" ref="G41:G47" si="3">D41-$D$7</f>
        <v>0</v>
      </c>
    </row>
    <row r="42" spans="1:7" x14ac:dyDescent="0.3">
      <c r="A42" s="30" t="s">
        <v>36</v>
      </c>
      <c r="B42" s="31">
        <v>11.8</v>
      </c>
      <c r="C42" s="30"/>
      <c r="D42" s="32">
        <f>$D$31+(Eingabe!$H$73/$B$48*B42)</f>
        <v>0.29166666666666669</v>
      </c>
      <c r="E42" s="30"/>
      <c r="F42" s="30"/>
      <c r="G42" s="32">
        <f>D42-$D$7</f>
        <v>0</v>
      </c>
    </row>
    <row r="43" spans="1:7" x14ac:dyDescent="0.3">
      <c r="A43" s="30" t="s">
        <v>37</v>
      </c>
      <c r="B43" s="31">
        <v>15.1</v>
      </c>
      <c r="C43" s="30"/>
      <c r="D43" s="32">
        <f>$D$31+(Eingabe!$H$73/$B$48*B43)</f>
        <v>0.29166666666666669</v>
      </c>
      <c r="E43" s="30"/>
      <c r="F43" s="30"/>
      <c r="G43" s="32">
        <f>D43-$D$7</f>
        <v>0</v>
      </c>
    </row>
    <row r="44" spans="1:7" x14ac:dyDescent="0.3">
      <c r="A44" s="30" t="s">
        <v>38</v>
      </c>
      <c r="B44" s="31">
        <v>16.100000000000001</v>
      </c>
      <c r="C44" s="30"/>
      <c r="D44" s="32">
        <f>$D$31+(Eingabe!$H$73/$B$48*B44)</f>
        <v>0.29166666666666669</v>
      </c>
      <c r="E44" s="30"/>
      <c r="F44" s="30"/>
      <c r="G44" s="32">
        <f t="shared" si="3"/>
        <v>0</v>
      </c>
    </row>
    <row r="45" spans="1:7" x14ac:dyDescent="0.3">
      <c r="A45" s="30" t="s">
        <v>39</v>
      </c>
      <c r="B45" s="31">
        <v>18</v>
      </c>
      <c r="C45" s="30"/>
      <c r="D45" s="32">
        <f>$D$31+(Eingabe!$H$73/$B$48*B45)</f>
        <v>0.29166666666666669</v>
      </c>
      <c r="E45" s="30"/>
      <c r="F45" s="30"/>
      <c r="G45" s="32">
        <f t="shared" si="3"/>
        <v>0</v>
      </c>
    </row>
    <row r="46" spans="1:7" x14ac:dyDescent="0.3">
      <c r="A46" s="30" t="s">
        <v>40</v>
      </c>
      <c r="B46" s="31">
        <v>18.5</v>
      </c>
      <c r="C46" s="30"/>
      <c r="D46" s="32">
        <f>$D$31+(Eingabe!$H$73/$B$48*B46)</f>
        <v>0.29166666666666669</v>
      </c>
      <c r="E46" s="30"/>
      <c r="F46" s="30"/>
      <c r="G46" s="32">
        <f t="shared" si="3"/>
        <v>0</v>
      </c>
    </row>
    <row r="47" spans="1:7" x14ac:dyDescent="0.3">
      <c r="A47" s="30" t="s">
        <v>41</v>
      </c>
      <c r="B47" s="31">
        <v>19.600000000000001</v>
      </c>
      <c r="C47" s="30"/>
      <c r="D47" s="32">
        <f>$D$31+(Eingabe!$H$73/$B$48*B47)</f>
        <v>0.29166666666666669</v>
      </c>
      <c r="E47" s="30"/>
      <c r="F47" s="30"/>
      <c r="G47" s="32">
        <f t="shared" si="3"/>
        <v>0</v>
      </c>
    </row>
    <row r="48" spans="1:7" x14ac:dyDescent="0.3">
      <c r="A48" s="30" t="s">
        <v>26</v>
      </c>
      <c r="B48" s="31">
        <v>21.1</v>
      </c>
      <c r="C48" s="30"/>
      <c r="D48" s="32">
        <f>$D$31+(Eingabe!$H$73/$B$48*B48)</f>
        <v>0.29166666666666669</v>
      </c>
      <c r="E48" s="30"/>
      <c r="F48" s="30"/>
      <c r="G48" s="32">
        <f t="shared" si="0"/>
        <v>0</v>
      </c>
    </row>
  </sheetData>
  <mergeCells count="1">
    <mergeCell ref="A2:G2"/>
  </mergeCells>
  <phoneticPr fontId="3"/>
  <pageMargins left="0.74803149606299213" right="0.74803149606299213" top="0.98425196850393704" bottom="0.98425196850393704" header="0.51181102362204722" footer="0.51181102362204722"/>
  <pageSetup paperSize="256" scale="8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bb7dbcd-3fbf-4e68-b7d9-0e97f75f137a">
      <Terms xmlns="http://schemas.microsoft.com/office/infopath/2007/PartnerControls"/>
    </lcf76f155ced4ddcb4097134ff3c332f>
    <TaxCatchAll xmlns="2dd4dcfc-74cf-48be-a758-bb346d5cd6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D829C1A791CF4DB3ACF2E566268725" ma:contentTypeVersion="18" ma:contentTypeDescription="Ein neues Dokument erstellen." ma:contentTypeScope="" ma:versionID="948821d76ff8e51f66e7b2d9e16c0482">
  <xsd:schema xmlns:xsd="http://www.w3.org/2001/XMLSchema" xmlns:xs="http://www.w3.org/2001/XMLSchema" xmlns:p="http://schemas.microsoft.com/office/2006/metadata/properties" xmlns:ns1="http://schemas.microsoft.com/sharepoint/v3" xmlns:ns2="9bb7dbcd-3fbf-4e68-b7d9-0e97f75f137a" xmlns:ns3="2dd4dcfc-74cf-48be-a758-bb346d5cd6ca" targetNamespace="http://schemas.microsoft.com/office/2006/metadata/properties" ma:root="true" ma:fieldsID="e09ebd797f998ed0a797c3ee27a3ebd8" ns1:_="" ns2:_="" ns3:_="">
    <xsd:import namespace="http://schemas.microsoft.com/sharepoint/v3"/>
    <xsd:import namespace="9bb7dbcd-3fbf-4e68-b7d9-0e97f75f137a"/>
    <xsd:import namespace="2dd4dcfc-74cf-48be-a758-bb346d5cd6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7dbcd-3fbf-4e68-b7d9-0e97f75f1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a472c305-5f00-4548-8535-3f792d129a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4dcfc-74cf-48be-a758-bb346d5cd6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e6075f1-1208-473d-a7e8-f11a405a1576}" ma:internalName="TaxCatchAll" ma:showField="CatchAllData" ma:web="2dd4dcfc-74cf-48be-a758-bb346d5cd6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ADC9D5-E439-47C4-8EFE-717A6A172C5C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infopath/2007/PartnerControls"/>
    <ds:schemaRef ds:uri="9bb7dbcd-3fbf-4e68-b7d9-0e97f75f137a"/>
    <ds:schemaRef ds:uri="http://schemas.openxmlformats.org/package/2006/metadata/core-properties"/>
    <ds:schemaRef ds:uri="http://www.w3.org/XML/1998/namespace"/>
    <ds:schemaRef ds:uri="2dd4dcfc-74cf-48be-a758-bb346d5cd6ca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B9C711-0E5B-4355-93B7-ECEE8388A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2BF6D-263B-4729-AC04-E1FC67D9C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b7dbcd-3fbf-4e68-b7d9-0e97f75f137a"/>
    <ds:schemaRef ds:uri="2dd4dcfc-74cf-48be-a758-bb346d5cd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Durchgangszeiten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Grenacher</dc:creator>
  <cp:lastModifiedBy>Sandro Meichtry</cp:lastModifiedBy>
  <cp:lastPrinted>2022-05-04T15:44:06Z</cp:lastPrinted>
  <dcterms:created xsi:type="dcterms:W3CDTF">2009-03-05T16:18:20Z</dcterms:created>
  <dcterms:modified xsi:type="dcterms:W3CDTF">2023-03-15T09:34:36Z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0x010100D5D829C1A791CF4DB3ACF2E566268725</vt:lpwstr>
  </property>
  <property fmtid="{D5CDD505-2E9C-101B-9397-08002B2CF9AE}" pid="3" name="MediaServiceImageTags">
    <vt:lpwstr/>
  </property>
</Properties>
</file>